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8_{53616858-5EC8-4CF7-8EEC-177698DF3640}" xr6:coauthVersionLast="47" xr6:coauthVersionMax="47" xr10:uidLastSave="{00000000-0000-0000-0000-000000000000}"/>
  <workbookProtection workbookAlgorithmName="SHA-512" workbookHashValue="4kPzZy1+UKbNJ+uSIJsTvxpiMrPTRzNTklTc6hDsXOusD4aiBwSlQ9DjUnsqJtw7WFYPBi9YFCm7+0U5CKQS9g==" workbookSaltValue="y+NNumfJGcG4MqrcMGO8Cw==" workbookSpinCount="100000" lockStructure="1"/>
  <bookViews>
    <workbookView xWindow="4335" yWindow="2130" windowWidth="21600" windowHeight="11385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<sst xmlns="http://schemas.openxmlformats.org/spreadsheetml/2006/main" count="374" uniqueCount="242">
  <si>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</si>
  <si>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</si>
  <si>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</si>
  <si>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</si>
  <si>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</si>
  <si>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</si>
  <si>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</si>
  <si>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</si>
  <si>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</si>
  <si>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</si>
  <si>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</si>
  <si>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</si>
  <si>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</si>
  <si>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</si>
  <si>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</si>
  <si>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</si>
  <si>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</si>
  <si>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</si>
  <si>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</si>
  <si>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</si>
  <si>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</si>
  <si>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</si>
  <si>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</si>
  <si>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</si>
  <si>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</si>
  <si>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</si>
  <si>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</si>
  <si>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</si>
  <si>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</si>
  <si>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</si>
  <si>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</si>
  <si>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</si>
  <si>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</si>
  <si>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</si>
  <si>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</si>
  <si>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</si>
  <si>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</si>
  <si>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</si>
  <si>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</si>
  <si>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</si>
  <si>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</si>
  <si>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</si>
  <si>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</si>
  <si>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</si>
  <si>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</si>
  <si>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</si>
  <si>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</si>
  <si>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</si>
  <si>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</si>
  <si>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</si>
  <si>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</si>
  <si>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</si>
  <si>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</si>
  <si>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</si>
  <si>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</si>
  <si>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</si>
  <si>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</si>
  <si>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</si>
  <si>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</si>
  <si>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</si>
  <si>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</si>
  <si>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</si>
  <si>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</si>
  <si>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</si>
  <si>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</si>
  <si>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</si>
  <si>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</si>
  <si>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</si>
  <si>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</si>
  <si>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</si>
  <si>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</si>
  <si>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</si>
  <si>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</si>
  <si>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</si>
  <si>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</si>
  <si>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</si>
  <si>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</si>
  <si>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</si>
  <si>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</si>
  <si>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</si>
  <si>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</si>
  <si>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</si>
  <si>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</si>
  <si>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</si>
  <si>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</si>
  <si>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</si>
  <si>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</si>
  <si>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</si>
  <si>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</si>
  <si>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</si>
  <si>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</si>
  <si>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</si>
  <si>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</si>
  <si>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</si>
  <si>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</si>
  <si>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</si>
  <si>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</si>
  <si>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</si>
  <si>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</si>
  <si>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</si>
  <si>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</si>
  <si>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</si>
  <si>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</si>
  <si>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</si>
  <si>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</si>
  <si>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</si>
  <si>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</si>
  <si>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</si>
  <si>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</si>
  <si>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</si>
  <si>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</si>
  <si>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</si>
  <si>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</si>
  <si>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</si>
  <si>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</si>
  <si>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</si>
  <si>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</si>
  <si>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</si>
  <si>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</si>
  <si>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</si>
  <si>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</si>
  <si>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</si>
  <si>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</si>
  <si>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</si>
  <si>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</si>
  <si>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</si>
  <si>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</si>
  <si>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</si>
  <si>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</si>
  <si>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</si>
  <si>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</si>
  <si>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</si>
  <si>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</si>
  <si>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</si>
  <si>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</si>
  <si>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</si>
  <si>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</si>
  <si>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</si>
  <si>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</si>
  <si>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</si>
  <si>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</si>
  <si>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</si>
  <si>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</si>
  <si>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</si>
  <si>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</si>
  <si>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</si>
  <si>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</si>
  <si>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</si>
  <si>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</si>
  <si>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</si>
  <si>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</si>
  <si>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</si>
  <si>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</si>
  <si>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</si>
  <si>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</si>
  <si>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</si>
  <si>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</si>
  <si>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</si>
  <si>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</si>
  <si>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</si>
  <si>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</si>
  <si>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</si>
  <si>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</si>
  <si>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</si>
  <si>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</si>
  <si>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</si>
  <si>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</si>
  <si>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</si>
  <si>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</si>
  <si>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</si>
  <si>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</si>
  <si>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</si>
  <si>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</si>
  <si>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</si>
  <si>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</si>
  <si>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</si>
  <si>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</si>
  <si>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</si>
  <si>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</si>
  <si>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</si>
  <si>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</si>
  <si>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</si>
  <si>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</si>
  <si>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</si>
  <si>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</si>
  <si>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</si>
  <si>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</si>
  <si>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</si>
  <si>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</si>
  <si>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</si>
  <si>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</si>
  <si>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</si>
  <si>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</si>
  <si>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</si>
  <si>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</si>
  <si>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</si>
  <si>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</si>
  <si>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</si>
  <si>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</si>
  <si>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</si>
  <si>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</si>
  <si>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</si>
  <si>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</si>
  <si>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</si>
  <si>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</si>
  <si>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</si>
  <si>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</si>
  <si>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</si>
  <si>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</si>
  <si>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</si>
  <si>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</si>
  <si>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</si>
  <si>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</si>
  <si>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</si>
  <si>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</si>
  <si>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</si>
  <si>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</si>
  <si>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</si>
  <si>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</si>
  <si>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</si>
  <si>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</si>
  <si>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</si>
  <si>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</si>
  <si>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</si>
  <si>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</si>
  <si>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</si>
  <si>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</si>
  <si>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</si>
  <si>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</si>
  <si>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</si>
  <si>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</si>
  <si>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</si>
  <si>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</si>
  <si>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</si>
  <si>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</si>
  <si>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25167 2.19% Expat BTL Two Year Discount</t>
  </si>
  <si>
    <t>25168 1.99% Expat BTL Two Year Discount</t>
  </si>
  <si>
    <t>25169 1.99% Expat Holiday Let Two Year Discount</t>
  </si>
  <si>
    <t>25170 1.79% Expat Holiday Let Two Year Discount</t>
  </si>
  <si>
    <t>25171 2.19% Holiday Let Two Year Discount</t>
  </si>
  <si>
    <t>25172 2.39% BTL Two Year Discount</t>
  </si>
  <si>
    <t>Version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</si>
</sst>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44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44" fontId="20" fillId="3" borderId="2" xfId="2" applyFont="1" applyFill="1" applyBorder="1" applyAlignment="1" applyProtection="1">
      <alignment horizontal="center"/>
    </xf>
    <xf numFmtId="44" fontId="20" fillId="3" borderId="2" xfId="2" applyFont="1" applyFill="1" applyBorder="1" applyProtection="1"/>
    <xf numFmtId="44" fontId="20" fillId="3" borderId="2" xfId="0" applyNumberFormat="1" applyFont="1" applyFill="1" applyBorder="1"/>
    <xf numFmtId="44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44" fontId="12" fillId="0" borderId="2" xfId="2" applyFont="1" applyFill="1" applyBorder="1" applyAlignment="1" applyProtection="1">
      <alignment horizontal="center" vertical="center"/>
      <protection locked="0"/>
    </xf>
    <xf numFmtId="44" fontId="12" fillId="0" borderId="2" xfId="2" applyFont="1" applyFill="1" applyBorder="1" applyAlignment="1" applyProtection="1">
      <alignment horizontal="center"/>
      <protection locked="0"/>
    </xf>
    <xf numFmtId="44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 applyFill="1" applyBorder="1" applyAlignment="1" applyProtection="1">
      <alignment horizontal="center"/>
    </xf>
    <xf numFmtId="164" fontId="3" fillId="0" borderId="0" xfId="2" applyNumberFormat="1" applyFont="1" applyFill="1" applyBorder="1" applyProtection="1"/>
    <xf numFmtId="44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44" fontId="3" fillId="0" borderId="0" xfId="0" applyNumberFormat="1" applyFont="1"/>
    <xf numFmtId="44" fontId="20" fillId="0" borderId="13" xfId="2" applyFont="1" applyFill="1" applyBorder="1" applyProtection="1"/>
    <xf numFmtId="165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43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5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5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/>
    <xf numFmtId="9" fontId="0" fillId="0" borderId="0" xfId="0" applyNumberFormat="1"/>
    <xf numFmtId="6" fontId="0" fillId="0" borderId="0" xfId="0" applyNumberFormat="1"/>
    <xf numFmtId="44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44" fontId="12" fillId="0" borderId="0" xfId="2" applyFont="1" applyFill="1" applyBorder="1" applyAlignment="1" applyProtection="1">
      <alignment horizontal="center"/>
    </xf>
    <xf numFmtId="44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44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43" fontId="0" fillId="0" borderId="0" xfId="0" applyNumberFormat="1"/>
    <xf numFmtId="165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44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6" fontId="29" fillId="3" borderId="5" xfId="0" applyNumberFormat="1" applyFont="1" applyFill="1" applyBorder="1" applyAlignment="1">
      <alignment horizontal="center"/>
    </xf>
    <xf numFmtId="166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" fontId="16" fillId="0" borderId="0" xfId="0" applyNumberFormat="1" applyFont="1" applyAlignment="1">
      <alignment horizontal="left" wrapText="1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19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 cent" xfId="4" builtinId="5"/>
  </cellStyles>
  <dxfs count="2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190500</xdr:rowOff>
        </xdr:from>
        <xdr:to>
          <xdr:col>12</xdr:col>
          <xdr:colOff>28575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1" tableType="queryTable" totalsRowShown="0">
  <autoFilter ref="A1:L11" xr:uid="{00000000-000C-0000-FFFF-FFFF00000000}"/>
  <tableColumns count="12">
    <tableColumn id="1" xr3:uid="{6F17FF9D-4408-4781-B735-5FC037AC2CB7}" uniqueName="1" name="ProductRateDescription" queryTableFieldId="1"/>
    <tableColumn id="2" xr3:uid="{260D05D3-20C8-42BE-96E6-8D2F407FCDEB}" uniqueName="2" name="RateValue" queryTableFieldId="2"/>
    <tableColumn id="3" xr3:uid="{56C0BD7C-BA9D-44EE-8CA7-2794B30BC195}" uniqueName="3" name="Pay_Rate" queryTableFieldId="3"/>
    <tableColumn id="4" xr3:uid="{99C3327D-F375-48B3-B895-791D1F048E66}" uniqueName="4" name="StressedRate" queryTableFieldId="4"/>
    <tableColumn id="5" xr3:uid="{0128148A-CB55-411F-96CA-E4353FC79707}" uniqueName="5" name="FixedProdTerm" queryTableFieldId="5"/>
    <tableColumn id="6" xr3:uid="{84534A90-B607-4C30-92F0-189DDE6E79C3}" uniqueName="6" name="scheduleType" queryTableFieldId="6"/>
    <tableColumn id="7" xr3:uid="{8D3FF631-2CB4-42CF-B8FC-F95F5A8CA454}" uniqueName="7" name="ProdTerm" queryTableFieldId="7"/>
    <tableColumn id="8" xr3:uid="{521662EB-77C5-4273-A848-B922ED93F4C2}" uniqueName="8" name="offeringSetName" queryTableFieldId="8"/>
    <tableColumn id="9" xr3:uid="{4BB1C975-A8DD-46FE-BB5C-F68F2F693B93}" uniqueName="9" name="ICR_Rate" queryTableFieldId="9"/>
    <tableColumn id="10" xr3:uid="{635120CE-ABB9-4C46-8F42-9FEABF7F572A}" uniqueName="10" name="LCRRate" queryTableFieldId="10"/>
    <tableColumn id="11" xr3:uid="{D828990B-2391-4E6A-8E72-319DF3855C0D}" uniqueName="11" name="Remort" queryTableFieldId="11"/>
    <tableColumn id="12" xr3:uid="{FD9CC80A-2BBD-40C2-8FC1-8131617FDC4A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tabSelected="1" zoomScale="90" zoomScaleNormal="90" workbookViewId="0">
      <selection activeCell="F6" sqref="F6"/>
    </sheetView>
  </sheetViews>
  <sheetFormatPr defaultColWidth="9.140625" defaultRowHeight="15" x14ac:dyDescent="0.25"/>
  <cols>
    <col min="1" max="1" width="6.42578125" customWidth="1"/>
    <col min="2" max="2" width="10.42578125" customWidth="1"/>
    <col min="3" max="3" width="11.140625" customWidth="1"/>
    <col min="4" max="4" width="10.5703125" bestFit="1" customWidth="1"/>
    <col min="5" max="5" width="4" customWidth="1"/>
    <col min="6" max="6" width="13.85546875" bestFit="1" customWidth="1"/>
    <col min="7" max="7" width="8.42578125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1:12" ht="16.5" thickBot="1" x14ac:dyDescent="0.3">
      <c r="A1" s="97" t="s">
        <v>112</v>
      </c>
      <c r="B1" s="141">
        <f ca="1">TODAY()</f>
        <v>45882</v>
      </c>
      <c r="C1" s="142"/>
    </row>
    <row r="2" spans="1:12" ht="15.75" x14ac:dyDescent="0.25">
      <c r="A2" t="s">
        <v>241</v>
      </c>
      <c r="C2" s="147" t="s">
        <v>224</v>
      </c>
      <c r="D2" s="147"/>
      <c r="E2" s="147"/>
      <c r="F2" s="147"/>
      <c r="G2" s="147"/>
    </row>
    <row r="3" spans="1:12" ht="18.75" x14ac:dyDescent="0.3">
      <c r="A3" s="98" t="s">
        <v>44</v>
      </c>
    </row>
    <row r="4" spans="1:12" x14ac:dyDescent="0.25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25">
      <c r="F5" s="99"/>
      <c r="H5" s="99"/>
      <c r="J5" s="99"/>
      <c r="L5" s="99"/>
    </row>
    <row r="6" spans="1:12" x14ac:dyDescent="0.25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25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25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25">
      <c r="A9" s="57"/>
      <c r="E9" s="105"/>
      <c r="F9" s="106"/>
      <c r="G9" s="104"/>
      <c r="H9" s="106"/>
      <c r="J9" s="106"/>
      <c r="L9" s="106"/>
    </row>
    <row r="10" spans="1:12" x14ac:dyDescent="0.25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.75" thickBot="1" x14ac:dyDescent="0.3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.75" thickBot="1" x14ac:dyDescent="0.3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.75" thickBot="1" x14ac:dyDescent="0.3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5" thickBot="1" x14ac:dyDescent="0.3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25">
      <c r="A15" s="57"/>
      <c r="C15" s="107"/>
      <c r="D15" s="107"/>
      <c r="E15" s="108"/>
      <c r="F15" s="103"/>
      <c r="G15" s="103"/>
      <c r="H15" s="103"/>
      <c r="K15" s="63"/>
    </row>
    <row r="16" spans="1:12" ht="15.75" thickBot="1" x14ac:dyDescent="0.3">
      <c r="A16" s="110"/>
      <c r="C16" s="107"/>
      <c r="E16" s="108"/>
      <c r="F16" s="108"/>
      <c r="G16" s="108"/>
      <c r="H16" s="108"/>
      <c r="K16" s="63"/>
    </row>
    <row r="17" spans="1:11" ht="15.75" thickBot="1" x14ac:dyDescent="0.3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25">
      <c r="H18" s="134" t="s">
        <v>15</v>
      </c>
      <c r="I18" s="146" t="s">
        <v>132</v>
      </c>
      <c r="J18" s="140"/>
      <c r="K18" s="63"/>
    </row>
    <row r="19" spans="1:11" ht="15.75" thickBot="1" x14ac:dyDescent="0.3">
      <c r="H19" s="33"/>
      <c r="K19" s="63"/>
    </row>
    <row r="20" spans="1:11" ht="15.75" thickBot="1" x14ac:dyDescent="0.3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25">
      <c r="H21" s="134" t="s">
        <v>15</v>
      </c>
      <c r="I21" s="146" t="s">
        <v>173</v>
      </c>
      <c r="J21" s="140"/>
      <c r="K21" s="63"/>
    </row>
    <row r="22" spans="1:11" x14ac:dyDescent="0.25">
      <c r="H22" s="134" t="s">
        <v>16</v>
      </c>
      <c r="I22" s="146" t="s">
        <v>176</v>
      </c>
      <c r="J22" s="140"/>
      <c r="K22" s="63"/>
    </row>
    <row r="23" spans="1:11" x14ac:dyDescent="0.25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25">
      <c r="H24" s="134" t="s">
        <v>18</v>
      </c>
      <c r="I24" s="146" t="s">
        <v>178</v>
      </c>
      <c r="J24" s="140"/>
      <c r="K24" s="63"/>
    </row>
    <row r="25" spans="1:11" ht="15.75" thickBot="1" x14ac:dyDescent="0.3">
      <c r="H25" s="134" t="s">
        <v>19</v>
      </c>
      <c r="I25" s="146" t="s">
        <v>179</v>
      </c>
      <c r="J25" s="140"/>
      <c r="K25" s="63"/>
    </row>
    <row r="26" spans="1:11" ht="17.25" customHeight="1" x14ac:dyDescent="0.25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.75" thickBot="1" x14ac:dyDescent="0.3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25">
      <c r="H28" s="51" t="s">
        <v>171</v>
      </c>
      <c r="I28" s="139" t="s">
        <v>174</v>
      </c>
      <c r="J28" s="140"/>
      <c r="K28" s="63"/>
    </row>
    <row r="29" spans="1:11" x14ac:dyDescent="0.25">
      <c r="K29" s="63"/>
    </row>
    <row r="30" spans="1:11" ht="29.25" customHeight="1" x14ac:dyDescent="0.25">
      <c r="K30" s="63"/>
    </row>
    <row r="31" spans="1:11" x14ac:dyDescent="0.25">
      <c r="H31" s="130"/>
      <c r="K31" s="63"/>
    </row>
  </sheetData>
  <sheetProtection algorithmName="SHA-512" hashValue="B82ZIMzEo1LA3mGyLYtQr1kslf0dwHSni6ct7X+ZA0qk6lxIEJd7FrzrKSzoCZ4ZibnZs7PzgxcEofGaqJcACw==" saltValue="QTgUl9z9S05rO9SRf+QcQQ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4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5" x14ac:dyDescent="0.25"/>
  <cols>
    <col min="2" max="2" width="12.5703125" customWidth="1"/>
    <col min="3" max="3" width="8.140625" customWidth="1"/>
    <col min="5" max="5" width="37.5703125" customWidth="1"/>
    <col min="6" max="6" width="11.140625" customWidth="1"/>
    <col min="7" max="8" width="10.85546875" bestFit="1" customWidth="1"/>
    <col min="9" max="9" width="10.5703125" customWidth="1"/>
    <col min="12" max="12" width="0" hidden="1" customWidth="1"/>
    <col min="13" max="13" width="10.42578125" hidden="1" customWidth="1"/>
    <col min="14" max="14" width="0" hidden="1" customWidth="1"/>
    <col min="15" max="15" width="10" hidden="1" customWidth="1"/>
  </cols>
  <sheetData>
    <row r="1" spans="1:15" ht="16.5" thickBot="1" x14ac:dyDescent="0.3">
      <c r="A1" s="97" t="s">
        <v>112</v>
      </c>
      <c r="B1" s="141">
        <f ca="1">TODAY()</f>
        <v>45882</v>
      </c>
      <c r="C1" s="142"/>
    </row>
    <row r="2" spans="1:15" ht="15.75" x14ac:dyDescent="0.25">
      <c r="A2" s="147" t="s">
        <v>224</v>
      </c>
      <c r="B2" s="147"/>
      <c r="C2" s="147"/>
      <c r="D2" s="147"/>
      <c r="E2" s="147"/>
    </row>
    <row r="3" spans="1:15" ht="15.75" x14ac:dyDescent="0.25">
      <c r="A3" s="152" t="s">
        <v>222</v>
      </c>
      <c r="B3" s="152"/>
      <c r="C3" s="152"/>
      <c r="D3" s="152"/>
      <c r="E3" s="1"/>
    </row>
    <row r="4" spans="1:15" ht="15.75" thickBot="1" x14ac:dyDescent="0.3"/>
    <row r="5" spans="1:15" ht="19.5" thickBot="1" x14ac:dyDescent="0.35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25">
      <c r="E6" s="108"/>
      <c r="F6" s="41"/>
      <c r="G6" s="108"/>
      <c r="H6" s="108"/>
      <c r="I6" s="41"/>
      <c r="J6" s="5"/>
    </row>
    <row r="7" spans="1:15" x14ac:dyDescent="0.25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7.25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7.25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7.25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7.25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7.25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8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8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8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25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25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25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7.25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7.25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8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8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25">
      <c r="E24" s="113"/>
      <c r="F24" s="113"/>
      <c r="G24" s="113"/>
      <c r="H24" s="117"/>
      <c r="J24" s="6"/>
    </row>
    <row r="25" spans="1:15" x14ac:dyDescent="0.25">
      <c r="A25" s="57" t="s">
        <v>38</v>
      </c>
      <c r="E25" s="113"/>
      <c r="F25" s="113"/>
      <c r="G25" s="113"/>
      <c r="H25" s="117"/>
      <c r="J25" s="6"/>
    </row>
    <row r="26" spans="1:15" ht="17.25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7.25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7.25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7.25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8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8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.75" thickBot="1" x14ac:dyDescent="0.3"/>
    <row r="34" spans="1:13" ht="16.5" thickBot="1" x14ac:dyDescent="0.3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zoomScale="90" zoomScaleNormal="90" workbookViewId="0">
      <selection activeCell="D3" sqref="D3:H3"/>
    </sheetView>
  </sheetViews>
  <sheetFormatPr defaultRowHeight="15" x14ac:dyDescent="0.25"/>
  <cols>
    <col min="2" max="2" width="7.5703125" customWidth="1"/>
    <col min="3" max="3" width="13.5703125" customWidth="1"/>
    <col min="6" max="6" width="9.5703125" customWidth="1"/>
    <col min="8" max="8" width="26.85546875" bestFit="1" customWidth="1"/>
    <col min="9" max="9" width="8.85546875" hidden="1" customWidth="1"/>
    <col min="10" max="10" width="10.42578125" style="50" hidden="1" customWidth="1"/>
    <col min="11" max="11" width="13.140625" hidden="1" customWidth="1"/>
    <col min="12" max="16" width="8.85546875" hidden="1" customWidth="1"/>
    <col min="17" max="17" width="15.140625" hidden="1" customWidth="1"/>
    <col min="18" max="18" width="8.85546875" customWidth="1"/>
  </cols>
  <sheetData>
    <row r="1" spans="1:13" ht="16.5" thickBot="1" x14ac:dyDescent="0.3">
      <c r="A1" s="97" t="s">
        <v>112</v>
      </c>
      <c r="B1" s="141">
        <f ca="1">TODAY()</f>
        <v>45882</v>
      </c>
      <c r="C1" s="142"/>
    </row>
    <row r="2" spans="1:13" ht="16.5" thickBot="1" x14ac:dyDescent="0.3">
      <c r="A2" s="147" t="s">
        <v>224</v>
      </c>
      <c r="B2" s="147"/>
      <c r="C2" s="147"/>
      <c r="D2" s="147"/>
      <c r="E2" s="147"/>
    </row>
    <row r="3" spans="1:13" ht="20.25" thickTop="1" thickBot="1" x14ac:dyDescent="0.35">
      <c r="A3" s="98" t="s">
        <v>50</v>
      </c>
      <c r="D3" s="153" t="s">
        <v>235</v>
      </c>
      <c r="E3" s="154"/>
      <c r="F3" s="154"/>
      <c r="G3" s="154"/>
      <c r="H3" s="155"/>
    </row>
    <row r="4" spans="1:13" ht="19.5" thickTop="1" x14ac:dyDescent="0.3">
      <c r="A4" s="98"/>
      <c r="D4" s="29"/>
      <c r="E4" s="29"/>
      <c r="F4" s="29"/>
    </row>
    <row r="5" spans="1:13" ht="16.5" thickBot="1" x14ac:dyDescent="0.3">
      <c r="A5" s="119" t="s">
        <v>23</v>
      </c>
      <c r="C5" s="29"/>
      <c r="D5" s="41"/>
      <c r="E5" s="41"/>
      <c r="F5" s="41"/>
      <c r="G5" s="41"/>
    </row>
    <row r="6" spans="1:13" x14ac:dyDescent="0.25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25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8.69</v>
      </c>
      <c r="K7" s="122"/>
    </row>
    <row r="8" spans="1:13" x14ac:dyDescent="0.25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25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25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25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25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25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8.5</v>
      </c>
    </row>
    <row r="14" spans="1:13" ht="30.75" customHeight="1" x14ac:dyDescent="0.25">
      <c r="A14" s="159" t="s">
        <v>211</v>
      </c>
      <c r="B14" s="159"/>
      <c r="C14" s="159"/>
      <c r="D14" s="159"/>
      <c r="E14" s="159"/>
      <c r="F14" s="159"/>
      <c r="G14" s="41"/>
      <c r="H14" s="48"/>
    </row>
    <row r="15" spans="1:13" x14ac:dyDescent="0.25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25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.75" thickBot="1" x14ac:dyDescent="0.3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.75" thickBot="1" x14ac:dyDescent="0.3">
      <c r="A18" s="124"/>
      <c r="B18" s="41"/>
      <c r="C18" s="41"/>
      <c r="H18" s="125"/>
      <c r="I18" s="126"/>
    </row>
    <row r="19" spans="1:17" ht="15.75" thickBot="1" x14ac:dyDescent="0.3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.75" thickBot="1" x14ac:dyDescent="0.3">
      <c r="H20" s="52"/>
      <c r="P20" s="56"/>
    </row>
    <row r="21" spans="1:17" ht="15.75" customHeight="1" thickBot="1" x14ac:dyDescent="0.3">
      <c r="D21" s="57" t="s">
        <v>115</v>
      </c>
      <c r="H21" s="83">
        <f>Income!F23</f>
        <v>0</v>
      </c>
      <c r="K21" s="156" t="s">
        <v>60</v>
      </c>
      <c r="L21" s="157" t="s">
        <v>159</v>
      </c>
      <c r="M21" s="157"/>
      <c r="N21" s="157"/>
      <c r="O21" s="157"/>
      <c r="P21" s="157"/>
      <c r="Q21" s="157"/>
    </row>
    <row r="22" spans="1:17" ht="15.75" thickBot="1" x14ac:dyDescent="0.3">
      <c r="D22" s="57"/>
      <c r="H22" s="53"/>
      <c r="J22" s="80"/>
      <c r="K22" s="156"/>
      <c r="L22" s="157"/>
      <c r="M22" s="157"/>
      <c r="N22" s="157"/>
      <c r="O22" s="157"/>
      <c r="P22" s="157"/>
      <c r="Q22" s="157"/>
    </row>
    <row r="23" spans="1:17" ht="15.75" thickBot="1" x14ac:dyDescent="0.3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56"/>
      <c r="L23" s="157"/>
      <c r="M23" s="157"/>
      <c r="N23" s="157"/>
      <c r="O23" s="157"/>
      <c r="P23" s="157"/>
      <c r="Q23" s="157"/>
    </row>
    <row r="24" spans="1:17" ht="15.75" thickBot="1" x14ac:dyDescent="0.3">
      <c r="E24" s="29"/>
      <c r="F24" s="29"/>
      <c r="I24" s="57"/>
    </row>
    <row r="25" spans="1:17" ht="15.75" customHeight="1" thickBot="1" x14ac:dyDescent="0.3">
      <c r="D25" s="8" t="s">
        <v>157</v>
      </c>
      <c r="E25" s="29"/>
      <c r="F25" s="29"/>
      <c r="H25" s="84" t="e">
        <f>H21/(H6*H13/100/12)</f>
        <v>#DIV/0!</v>
      </c>
      <c r="I25" s="78"/>
      <c r="K25" s="156" t="s">
        <v>139</v>
      </c>
      <c r="L25" s="157" t="s">
        <v>160</v>
      </c>
      <c r="M25" s="157"/>
      <c r="N25" s="157"/>
      <c r="O25" s="157"/>
      <c r="P25" s="157"/>
      <c r="Q25" s="157"/>
    </row>
    <row r="26" spans="1:17" ht="15.75" thickBot="1" x14ac:dyDescent="0.3">
      <c r="E26" s="29"/>
      <c r="F26" s="29"/>
      <c r="I26" s="57"/>
      <c r="K26" s="156"/>
      <c r="L26" s="157"/>
      <c r="M26" s="157"/>
      <c r="N26" s="157"/>
      <c r="O26" s="157"/>
      <c r="P26" s="157"/>
      <c r="Q26" s="157"/>
    </row>
    <row r="27" spans="1:17" ht="15.75" thickBot="1" x14ac:dyDescent="0.3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56"/>
      <c r="L27" s="157"/>
      <c r="M27" s="157"/>
      <c r="N27" s="157"/>
      <c r="O27" s="157"/>
      <c r="P27" s="157"/>
      <c r="Q27" s="157"/>
    </row>
    <row r="28" spans="1:17" x14ac:dyDescent="0.25">
      <c r="E28" s="29"/>
      <c r="F28" s="29"/>
      <c r="I28" s="57"/>
    </row>
    <row r="29" spans="1:17" ht="15.75" thickBot="1" x14ac:dyDescent="0.3">
      <c r="E29" s="29"/>
      <c r="F29" s="29"/>
      <c r="I29" s="57"/>
    </row>
    <row r="30" spans="1:17" ht="15.75" thickBot="1" x14ac:dyDescent="0.3">
      <c r="D30" s="57" t="s">
        <v>155</v>
      </c>
      <c r="H30" s="83">
        <f>(H6*H13/100/12) *M19</f>
        <v>0</v>
      </c>
      <c r="I30" s="57"/>
    </row>
    <row r="31" spans="1:17" ht="15.75" thickBot="1" x14ac:dyDescent="0.3">
      <c r="D31" s="57"/>
      <c r="H31" s="53"/>
      <c r="I31" s="57"/>
    </row>
    <row r="32" spans="1:17" ht="15.75" thickBot="1" x14ac:dyDescent="0.3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25">
      <c r="E33" s="29"/>
      <c r="F33" s="29"/>
      <c r="I33" s="57"/>
    </row>
    <row r="34" spans="4:17" x14ac:dyDescent="0.25">
      <c r="E34" s="29"/>
      <c r="F34" s="29"/>
      <c r="I34" s="57"/>
    </row>
    <row r="35" spans="4:17" x14ac:dyDescent="0.25">
      <c r="E35" s="29"/>
      <c r="F35" s="29"/>
      <c r="H35" s="52" t="s">
        <v>49</v>
      </c>
      <c r="I35" s="57"/>
    </row>
    <row r="36" spans="4:17" ht="15.75" thickBot="1" x14ac:dyDescent="0.3">
      <c r="E36" s="29"/>
      <c r="F36" s="29"/>
      <c r="I36" s="57"/>
    </row>
    <row r="37" spans="4:17" ht="15.75" thickBot="1" x14ac:dyDescent="0.3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.75" thickBot="1" x14ac:dyDescent="0.3">
      <c r="E38" s="29"/>
      <c r="F38" s="29"/>
      <c r="P38" s="56"/>
    </row>
    <row r="39" spans="4:17" ht="15.75" customHeight="1" thickBot="1" x14ac:dyDescent="0.3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8" t="s">
        <v>61</v>
      </c>
      <c r="M39" s="158"/>
      <c r="N39" s="158"/>
      <c r="O39" s="158"/>
      <c r="P39" s="158"/>
      <c r="Q39" s="158"/>
    </row>
    <row r="40" spans="4:17" ht="15.75" customHeight="1" x14ac:dyDescent="0.25">
      <c r="D40" s="57"/>
      <c r="E40" s="29"/>
      <c r="F40" s="29"/>
      <c r="H40" s="51"/>
      <c r="K40" s="128" t="s">
        <v>62</v>
      </c>
      <c r="L40" s="158" t="s">
        <v>65</v>
      </c>
      <c r="M40" s="158"/>
      <c r="N40" s="158"/>
      <c r="O40" s="158"/>
      <c r="P40" s="158"/>
      <c r="Q40" s="158"/>
    </row>
    <row r="41" spans="4:17" ht="15.75" customHeight="1" x14ac:dyDescent="0.25">
      <c r="D41" s="54" t="s">
        <v>66</v>
      </c>
      <c r="H41" s="51"/>
      <c r="K41" s="128" t="s">
        <v>63</v>
      </c>
      <c r="L41" s="158" t="s">
        <v>64</v>
      </c>
      <c r="M41" s="158"/>
      <c r="N41" s="158"/>
      <c r="O41" s="158"/>
      <c r="P41" s="158"/>
      <c r="Q41" s="158"/>
    </row>
    <row r="42" spans="4:17" ht="15.75" thickBot="1" x14ac:dyDescent="0.3">
      <c r="D42" s="59" t="s">
        <v>67</v>
      </c>
      <c r="K42" s="129"/>
    </row>
    <row r="43" spans="4:17" ht="15.75" customHeight="1" thickBot="1" x14ac:dyDescent="0.3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62" t="s">
        <v>60</v>
      </c>
      <c r="L43" s="157" t="s">
        <v>68</v>
      </c>
      <c r="M43" s="157"/>
      <c r="N43" s="157"/>
      <c r="O43" s="157"/>
      <c r="P43" s="157"/>
      <c r="Q43" s="157"/>
    </row>
    <row r="44" spans="4:17" ht="24" customHeight="1" thickBot="1" x14ac:dyDescent="0.3">
      <c r="E44" s="29"/>
      <c r="F44" s="29"/>
      <c r="K44" s="162"/>
      <c r="L44" s="157"/>
      <c r="M44" s="157"/>
      <c r="N44" s="157"/>
      <c r="O44" s="157"/>
      <c r="P44" s="157"/>
      <c r="Q44" s="157"/>
    </row>
    <row r="45" spans="4:17" ht="15.75" customHeight="1" thickBot="1" x14ac:dyDescent="0.3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">
      <c r="E46" s="29"/>
      <c r="F46" s="29"/>
      <c r="J46" s="61"/>
      <c r="K46" s="162" t="s">
        <v>69</v>
      </c>
      <c r="L46" s="157" t="s">
        <v>70</v>
      </c>
      <c r="M46" s="157"/>
      <c r="N46" s="157"/>
      <c r="O46" s="157"/>
      <c r="P46" s="157"/>
      <c r="Q46" s="157"/>
    </row>
    <row r="47" spans="4:17" ht="15" customHeight="1" thickBot="1" x14ac:dyDescent="0.3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62"/>
      <c r="L47" s="157"/>
      <c r="M47" s="157"/>
      <c r="N47" s="157"/>
      <c r="O47" s="157"/>
      <c r="P47" s="157"/>
      <c r="Q47" s="157"/>
    </row>
    <row r="48" spans="4:17" ht="15" customHeight="1" thickBot="1" x14ac:dyDescent="0.3"/>
    <row r="49" spans="4:17" ht="15.75" thickBot="1" x14ac:dyDescent="0.3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60" t="s">
        <v>208</v>
      </c>
      <c r="L49" s="160"/>
    </row>
    <row r="50" spans="4:17" ht="90.75" customHeight="1" x14ac:dyDescent="0.25">
      <c r="K50" s="127" t="s">
        <v>60</v>
      </c>
      <c r="L50" s="161" t="s">
        <v>219</v>
      </c>
      <c r="M50" s="161"/>
      <c r="N50" s="161"/>
      <c r="O50" s="161"/>
      <c r="P50" s="161"/>
      <c r="Q50" s="161"/>
    </row>
    <row r="51" spans="4:17" ht="46.5" customHeight="1" x14ac:dyDescent="0.25">
      <c r="K51" s="127" t="s">
        <v>62</v>
      </c>
      <c r="L51" s="161" t="s">
        <v>220</v>
      </c>
      <c r="M51" s="161"/>
      <c r="N51" s="161"/>
      <c r="O51" s="161"/>
      <c r="P51" s="161"/>
      <c r="Q51" s="161"/>
    </row>
    <row r="52" spans="4:17" ht="60.75" customHeight="1" x14ac:dyDescent="0.25">
      <c r="K52" s="127" t="s">
        <v>209</v>
      </c>
      <c r="L52" s="161" t="s">
        <v>221</v>
      </c>
      <c r="M52" s="161"/>
      <c r="N52" s="161"/>
      <c r="O52" s="161"/>
      <c r="P52" s="161"/>
      <c r="Q52" s="161"/>
    </row>
  </sheetData>
  <sheetProtection algorithmName="SHA-512" hashValue="0+Tl1MFcAmEzo2V2d6E6DVd+ZN7rpjBrNn4jF7RqgV8lP3Wax61Q+dSeEkWnqoGTuD52SWdR2Euur5FrPpElpw==" saltValue="uG/wwLQ7wLKFplQ5F8G5JA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  <mergeCell ref="B1:C1"/>
    <mergeCell ref="D3:H3"/>
    <mergeCell ref="K21:K23"/>
    <mergeCell ref="L21:Q23"/>
    <mergeCell ref="L39:Q39"/>
    <mergeCell ref="K25:K27"/>
    <mergeCell ref="A14:F14"/>
    <mergeCell ref="A2:E2"/>
  </mergeCells>
  <conditionalFormatting sqref="H39:H41">
    <cfRule type="cellIs" dxfId="22" priority="10" stopIfTrue="1" operator="equal">
      <formula>"REFER"</formula>
    </cfRule>
    <cfRule type="containsText" dxfId="21" priority="18" stopIfTrue="1" operator="containsText" text="DECLINE">
      <formula>NOT(ISERROR(SEARCH("DECLINE",H39)))</formula>
    </cfRule>
    <cfRule type="containsText" dxfId="20" priority="20" stopIfTrue="1" operator="containsText" text="PASS">
      <formula>NOT(ISERROR(SEARCH("PASS",H39)))</formula>
    </cfRule>
  </conditionalFormatting>
  <conditionalFormatting sqref="H45">
    <cfRule type="cellIs" dxfId="19" priority="16" operator="equal">
      <formula>"DECLINE"</formula>
    </cfRule>
    <cfRule type="cellIs" dxfId="18" priority="17" operator="equal">
      <formula>"PASS"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49">
    <cfRule type="cellIs" dxfId="14" priority="6" stopIfTrue="1" operator="equal">
      <formula>"REFER"</formula>
    </cfRule>
    <cfRule type="containsText" dxfId="13" priority="7" stopIfTrue="1" operator="containsText" text="DECLINE">
      <formula>NOT(ISERROR(SEARCH("DECLINE",H49)))</formula>
    </cfRule>
    <cfRule type="containsText" dxfId="12" priority="8" stopIfTrue="1" operator="containsText" text="PASS">
      <formula>NOT(ISERROR(SEARCH("PASS",H49)))</formula>
    </cfRule>
  </conditionalFormatting>
  <conditionalFormatting sqref="H49">
    <cfRule type="cellIs" dxfId="11" priority="9" stopIfTrue="1" operator="equal">
      <formula>"Use I.C.R"</formula>
    </cfRule>
  </conditionalFormatting>
  <conditionalFormatting sqref="H6">
    <cfRule type="cellIs" dxfId="10" priority="5" operator="lessThanOrEqual">
      <formula>0</formula>
    </cfRule>
  </conditionalFormatting>
  <conditionalFormatting sqref="H8">
    <cfRule type="cellIs" dxfId="9" priority="4" operator="lessThanOrEqual">
      <formula>0</formula>
    </cfRule>
  </conditionalFormatting>
  <conditionalFormatting sqref="H14">
    <cfRule type="containsBlanks" dxfId="8" priority="3">
      <formula>LEN(TRIM(H14))=0</formula>
    </cfRule>
  </conditionalFormatting>
  <conditionalFormatting sqref="H15">
    <cfRule type="containsBlanks" dxfId="7" priority="2">
      <formula>LEN(TRIM(H15))=0</formula>
    </cfRule>
  </conditionalFormatting>
  <conditionalFormatting sqref="H16:H17">
    <cfRule type="containsBlanks" dxfId="6" priority="1">
      <formula>LEN(TRIM(H16))=0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600075</xdr:colOff>
                    <xdr:row>0</xdr:row>
                    <xdr:rowOff>190500</xdr:rowOff>
                  </from>
                  <to>
                    <xdr:col>12</xdr:col>
                    <xdr:colOff>28575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Data'!$A$2:$A$11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223</v>
      </c>
    </row>
    <row r="2" spans="1:1" x14ac:dyDescent="0.25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5" x14ac:dyDescent="0.25"/>
  <cols>
    <col min="6" max="6" width="11.5703125" bestFit="1" customWidth="1"/>
  </cols>
  <sheetData>
    <row r="1" spans="1:6" ht="15.75" thickBot="1" x14ac:dyDescent="0.3">
      <c r="A1" s="28" t="e">
        <f>SUM(Results!H23/Calc!F3)</f>
        <v>#DIV/0!</v>
      </c>
    </row>
    <row r="2" spans="1:6" ht="15.75" thickBot="1" x14ac:dyDescent="0.3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5" thickBot="1" x14ac:dyDescent="0.3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5" x14ac:dyDescent="0.25"/>
  <sheetData>
    <row r="1" spans="1:2" x14ac:dyDescent="0.25">
      <c r="A1" t="s">
        <v>14</v>
      </c>
      <c r="B1" t="s">
        <v>14</v>
      </c>
    </row>
    <row r="2" spans="1:2" x14ac:dyDescent="0.25">
      <c r="A2" t="s">
        <v>15</v>
      </c>
      <c r="B2" t="s">
        <v>15</v>
      </c>
    </row>
    <row r="3" spans="1:2" x14ac:dyDescent="0.25"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170</v>
      </c>
    </row>
    <row r="9" spans="1:2" x14ac:dyDescent="0.25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5" x14ac:dyDescent="0.25"/>
  <cols>
    <col min="1" max="1" width="25.5703125" bestFit="1" customWidth="1"/>
    <col min="2" max="2" width="14" bestFit="1" customWidth="1"/>
    <col min="3" max="3" width="11.140625" bestFit="1" customWidth="1"/>
    <col min="5" max="5" width="13" customWidth="1"/>
    <col min="7" max="7" width="10.85546875" bestFit="1" customWidth="1"/>
    <col min="9" max="9" width="10.85546875" bestFit="1" customWidth="1"/>
  </cols>
  <sheetData>
    <row r="1" spans="1:9" x14ac:dyDescent="0.25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75" x14ac:dyDescent="0.25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75" x14ac:dyDescent="0.25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75" x14ac:dyDescent="0.25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25">
      <c r="A5" s="64"/>
      <c r="B5" s="67"/>
      <c r="C5" s="67"/>
      <c r="D5" s="67"/>
      <c r="E5" s="67"/>
      <c r="G5" s="67"/>
      <c r="I5" s="67"/>
    </row>
    <row r="6" spans="1:9" x14ac:dyDescent="0.25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25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25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25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25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25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25">
      <c r="A12" s="64"/>
      <c r="B12" s="64"/>
      <c r="C12" s="64"/>
      <c r="D12" s="64"/>
      <c r="E12" s="64"/>
      <c r="G12" s="64"/>
      <c r="I12" s="64"/>
    </row>
    <row r="13" spans="1:9" x14ac:dyDescent="0.25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25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25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25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25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25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25">
      <c r="A19" s="72"/>
      <c r="B19" s="67"/>
      <c r="C19" s="64"/>
      <c r="D19" s="64"/>
      <c r="E19" s="67"/>
      <c r="G19" s="67"/>
      <c r="I19" s="67"/>
    </row>
    <row r="20" spans="1:9" x14ac:dyDescent="0.25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25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25">
      <c r="A22" s="64"/>
      <c r="B22" s="67"/>
      <c r="C22" s="64"/>
      <c r="D22" s="64"/>
      <c r="E22" s="67"/>
      <c r="G22" s="67"/>
      <c r="I22" s="67"/>
    </row>
    <row r="23" spans="1:9" x14ac:dyDescent="0.25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25">
      <c r="A24" s="64"/>
      <c r="B24" s="64"/>
      <c r="C24" s="64"/>
      <c r="D24" s="64"/>
      <c r="E24" s="64"/>
      <c r="G24" s="64"/>
      <c r="I24" s="64"/>
    </row>
    <row r="25" spans="1:9" x14ac:dyDescent="0.25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25">
      <c r="A28" s="8" t="s">
        <v>162</v>
      </c>
    </row>
    <row r="29" spans="1:9" x14ac:dyDescent="0.25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25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25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25">
      <c r="A32" t="s">
        <v>166</v>
      </c>
      <c r="B32" s="92">
        <v>125140</v>
      </c>
      <c r="C32" s="92"/>
      <c r="D32" s="93">
        <v>0.45</v>
      </c>
    </row>
    <row r="33" spans="1:4" x14ac:dyDescent="0.25">
      <c r="A33" t="s">
        <v>167</v>
      </c>
      <c r="B33" s="92">
        <v>100000</v>
      </c>
      <c r="C33" s="92"/>
      <c r="D33" s="94">
        <v>2</v>
      </c>
    </row>
    <row r="35" spans="1:4" x14ac:dyDescent="0.25">
      <c r="A35" s="8" t="s">
        <v>168</v>
      </c>
    </row>
    <row r="36" spans="1:4" x14ac:dyDescent="0.25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25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25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5" x14ac:dyDescent="0.25"/>
  <sheetData>
    <row r="1" spans="1:13" ht="18.75" x14ac:dyDescent="0.3">
      <c r="A1" s="32" t="s">
        <v>78</v>
      </c>
    </row>
    <row r="3" spans="1:13" x14ac:dyDescent="0.25">
      <c r="A3" s="33" t="s">
        <v>80</v>
      </c>
      <c r="B3" t="s">
        <v>79</v>
      </c>
    </row>
    <row r="4" spans="1:13" x14ac:dyDescent="0.25">
      <c r="A4" s="33" t="s">
        <v>81</v>
      </c>
      <c r="B4" t="s">
        <v>82</v>
      </c>
    </row>
    <row r="5" spans="1:13" x14ac:dyDescent="0.25">
      <c r="A5" s="33" t="s">
        <v>83</v>
      </c>
      <c r="B5" t="s">
        <v>87</v>
      </c>
    </row>
    <row r="6" spans="1:13" x14ac:dyDescent="0.25">
      <c r="A6" s="33" t="s">
        <v>84</v>
      </c>
      <c r="B6" t="s">
        <v>85</v>
      </c>
    </row>
    <row r="7" spans="1:13" ht="15.75" thickBot="1" x14ac:dyDescent="0.3">
      <c r="A7" s="33" t="s">
        <v>86</v>
      </c>
      <c r="B7" t="s">
        <v>88</v>
      </c>
    </row>
    <row r="8" spans="1:13" ht="15.75" thickBot="1" x14ac:dyDescent="0.3">
      <c r="A8" s="33" t="s">
        <v>89</v>
      </c>
      <c r="B8" t="s">
        <v>90</v>
      </c>
      <c r="G8" s="37">
        <v>0</v>
      </c>
    </row>
    <row r="9" spans="1:13" ht="15.75" thickBot="1" x14ac:dyDescent="0.3">
      <c r="A9" s="33" t="s">
        <v>91</v>
      </c>
      <c r="B9" t="s">
        <v>92</v>
      </c>
      <c r="G9" s="38">
        <v>0</v>
      </c>
    </row>
    <row r="10" spans="1:13" x14ac:dyDescent="0.25">
      <c r="A10" s="33" t="s">
        <v>93</v>
      </c>
      <c r="B10" t="s">
        <v>94</v>
      </c>
    </row>
    <row r="11" spans="1:13" ht="15.75" thickBot="1" x14ac:dyDescent="0.3">
      <c r="A11" s="33" t="s">
        <v>95</v>
      </c>
      <c r="B11" t="s">
        <v>96</v>
      </c>
    </row>
    <row r="12" spans="1:13" ht="15.75" thickBot="1" x14ac:dyDescent="0.3">
      <c r="A12" s="33" t="s">
        <v>97</v>
      </c>
      <c r="B12" t="s">
        <v>90</v>
      </c>
      <c r="G12" s="39">
        <v>0</v>
      </c>
    </row>
    <row r="13" spans="1:13" ht="15.75" thickBot="1" x14ac:dyDescent="0.3">
      <c r="A13" s="33" t="s">
        <v>98</v>
      </c>
      <c r="B13" t="s">
        <v>99</v>
      </c>
      <c r="G13" s="33"/>
      <c r="M13" s="35">
        <f>SUM(G9-G12)</f>
        <v>0</v>
      </c>
    </row>
    <row r="14" spans="1:13" ht="15.75" thickBot="1" x14ac:dyDescent="0.3">
      <c r="A14" s="33" t="s">
        <v>100</v>
      </c>
      <c r="B14" t="s">
        <v>111</v>
      </c>
    </row>
    <row r="15" spans="1:13" ht="15.75" thickBot="1" x14ac:dyDescent="0.3">
      <c r="A15" s="33" t="s">
        <v>101</v>
      </c>
      <c r="B15" t="s">
        <v>102</v>
      </c>
      <c r="G15" s="34">
        <f>SUM(G12+G8)</f>
        <v>0</v>
      </c>
    </row>
    <row r="16" spans="1:13" ht="15.75" thickBot="1" x14ac:dyDescent="0.3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25">
      <c r="A17" s="33" t="s">
        <v>105</v>
      </c>
      <c r="B17" t="s">
        <v>106</v>
      </c>
    </row>
    <row r="18" spans="1:2" x14ac:dyDescent="0.25">
      <c r="B18" t="s">
        <v>107</v>
      </c>
    </row>
    <row r="19" spans="1:2" x14ac:dyDescent="0.25">
      <c r="B19" t="s">
        <v>108</v>
      </c>
    </row>
    <row r="20" spans="1:2" x14ac:dyDescent="0.25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5" x14ac:dyDescent="0.25"/>
  <cols>
    <col min="2" max="2" width="18.5703125" bestFit="1" customWidth="1"/>
    <col min="3" max="3" width="16.5703125" customWidth="1"/>
    <col min="4" max="4" width="36.140625" customWidth="1"/>
    <col min="5" max="5" width="20.42578125" bestFit="1" customWidth="1"/>
    <col min="6" max="6" width="15.85546875" bestFit="1" customWidth="1"/>
    <col min="7" max="7" width="14.42578125" bestFit="1" customWidth="1"/>
    <col min="8" max="8" width="16.42578125" bestFit="1" customWidth="1"/>
    <col min="9" max="11" width="10.5703125" bestFit="1" customWidth="1"/>
    <col min="12" max="12" width="11.5703125" bestFit="1" customWidth="1"/>
  </cols>
  <sheetData>
    <row r="1" spans="1:12" x14ac:dyDescent="0.25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25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25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25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25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25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25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25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25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25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25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25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25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25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25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25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25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25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25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25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25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25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25">
      <c r="D27" s="95"/>
      <c r="E27" s="95"/>
      <c r="F27" s="95"/>
      <c r="G27" s="95"/>
      <c r="H27" s="95"/>
      <c r="I27" s="95"/>
      <c r="J27" s="95"/>
      <c r="K27" s="95"/>
    </row>
    <row r="28" spans="1:12" x14ac:dyDescent="0.25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25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25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25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25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25">
      <c r="D37" s="95"/>
      <c r="E37" s="95"/>
      <c r="F37" s="95"/>
      <c r="G37" s="95"/>
      <c r="H37" s="95"/>
      <c r="I37" s="95"/>
      <c r="J37" s="95"/>
      <c r="K37" s="95"/>
    </row>
    <row r="38" spans="4:12" x14ac:dyDescent="0.25">
      <c r="D38" s="95"/>
      <c r="E38" s="95"/>
      <c r="F38" s="95"/>
      <c r="G38" s="95"/>
      <c r="H38" s="95"/>
      <c r="I38" s="95"/>
      <c r="J38" s="95"/>
      <c r="K38" s="95"/>
    </row>
    <row r="39" spans="4:12" x14ac:dyDescent="0.25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25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25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25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25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25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25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25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25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25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25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25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25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25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25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25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25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25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25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25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25">
      <c r="D59" s="95"/>
    </row>
    <row r="60" spans="4:12" x14ac:dyDescent="0.25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1"/>
  <sheetViews>
    <sheetView workbookViewId="0">
      <selection activeCell="A2" sqref="A2"/>
    </sheetView>
  </sheetViews>
  <sheetFormatPr defaultRowHeight="15" x14ac:dyDescent="0.25"/>
  <cols>
    <col min="1" max="1" width="57.42578125" bestFit="1" customWidth="1"/>
    <col min="2" max="2" width="12.42578125" bestFit="1" customWidth="1"/>
    <col min="3" max="3" width="11.42578125" bestFit="1" customWidth="1"/>
    <col min="4" max="4" width="14.85546875" bestFit="1" customWidth="1"/>
    <col min="5" max="5" width="17" bestFit="1" customWidth="1"/>
    <col min="6" max="6" width="15.7109375" bestFit="1" customWidth="1"/>
    <col min="7" max="7" width="12" bestFit="1" customWidth="1"/>
    <col min="8" max="8" width="18.7109375" bestFit="1" customWidth="1"/>
    <col min="9" max="9" width="11.140625" bestFit="1" customWidth="1"/>
    <col min="10" max="10" width="10.42578125" bestFit="1" customWidth="1"/>
    <col min="11" max="11" width="9.85546875" bestFit="1" customWidth="1"/>
    <col min="12" max="12" width="11.42578125" bestFit="1" customWidth="1"/>
  </cols>
  <sheetData>
    <row r="1" spans="1:12" x14ac:dyDescent="0.25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25">
      <c r="A2" t="s">
        <v>231</v>
      </c>
      <c r="B2">
        <v>8.69</v>
      </c>
      <c r="C2">
        <v>6.05</v>
      </c>
      <c r="D2">
        <v>8.0500000000000007</v>
      </c>
      <c r="E2" t="s">
        <v>225</v>
      </c>
      <c r="F2" t="s">
        <v>226</v>
      </c>
      <c r="G2" t="s">
        <v>225</v>
      </c>
      <c r="H2" t="s">
        <v>153</v>
      </c>
      <c r="I2">
        <v>8.0500000000000007</v>
      </c>
      <c r="J2">
        <v>140</v>
      </c>
      <c r="K2">
        <v>0</v>
      </c>
      <c r="L2">
        <v>140</v>
      </c>
    </row>
    <row r="3" spans="1:12" x14ac:dyDescent="0.25">
      <c r="A3" t="s">
        <v>232</v>
      </c>
      <c r="B3">
        <v>8.69</v>
      </c>
      <c r="C3">
        <v>6.05</v>
      </c>
      <c r="D3">
        <v>8.0500000000000007</v>
      </c>
      <c r="E3" t="s">
        <v>225</v>
      </c>
      <c r="F3" t="s">
        <v>226</v>
      </c>
      <c r="G3" t="s">
        <v>225</v>
      </c>
      <c r="H3" t="s">
        <v>153</v>
      </c>
      <c r="I3">
        <v>8.0500000000000007</v>
      </c>
      <c r="J3">
        <v>140</v>
      </c>
      <c r="K3">
        <v>0</v>
      </c>
      <c r="L3">
        <v>140</v>
      </c>
    </row>
    <row r="4" spans="1:12" x14ac:dyDescent="0.25">
      <c r="A4" t="s">
        <v>233</v>
      </c>
      <c r="B4">
        <v>8.69</v>
      </c>
      <c r="C4">
        <v>6.25</v>
      </c>
      <c r="D4">
        <v>8.25</v>
      </c>
      <c r="E4" t="s">
        <v>225</v>
      </c>
      <c r="F4" t="s">
        <v>226</v>
      </c>
      <c r="G4" t="s">
        <v>225</v>
      </c>
      <c r="H4" t="s">
        <v>153</v>
      </c>
      <c r="I4">
        <v>8.25</v>
      </c>
      <c r="J4">
        <v>140</v>
      </c>
      <c r="K4">
        <v>0</v>
      </c>
      <c r="L4">
        <v>140</v>
      </c>
    </row>
    <row r="5" spans="1:12" x14ac:dyDescent="0.25">
      <c r="A5" t="s">
        <v>234</v>
      </c>
      <c r="B5">
        <v>8.69</v>
      </c>
      <c r="C5">
        <v>6.25</v>
      </c>
      <c r="D5">
        <v>8.25</v>
      </c>
      <c r="E5" t="s">
        <v>225</v>
      </c>
      <c r="F5" t="s">
        <v>226</v>
      </c>
      <c r="G5" t="s">
        <v>225</v>
      </c>
      <c r="H5" t="s">
        <v>153</v>
      </c>
      <c r="I5">
        <v>8.25</v>
      </c>
      <c r="J5">
        <v>140</v>
      </c>
      <c r="K5">
        <v>0</v>
      </c>
      <c r="L5">
        <v>140</v>
      </c>
    </row>
    <row r="6" spans="1:12" x14ac:dyDescent="0.25">
      <c r="A6" t="s">
        <v>235</v>
      </c>
      <c r="B6">
        <v>8.69</v>
      </c>
      <c r="C6">
        <v>6.5</v>
      </c>
      <c r="D6">
        <v>8.5</v>
      </c>
      <c r="E6" t="s">
        <v>124</v>
      </c>
      <c r="F6" t="s">
        <v>122</v>
      </c>
      <c r="G6" t="s">
        <v>225</v>
      </c>
      <c r="H6" t="s">
        <v>142</v>
      </c>
      <c r="I6">
        <v>8.5</v>
      </c>
      <c r="J6">
        <v>140</v>
      </c>
      <c r="K6">
        <v>0</v>
      </c>
      <c r="L6">
        <v>140</v>
      </c>
    </row>
    <row r="7" spans="1:12" x14ac:dyDescent="0.25">
      <c r="A7" t="s">
        <v>236</v>
      </c>
      <c r="B7">
        <v>8.69</v>
      </c>
      <c r="C7">
        <v>6.7</v>
      </c>
      <c r="D7">
        <v>8.6999999999999993</v>
      </c>
      <c r="E7" t="s">
        <v>124</v>
      </c>
      <c r="F7" t="s">
        <v>122</v>
      </c>
      <c r="G7" t="s">
        <v>225</v>
      </c>
      <c r="H7" t="s">
        <v>142</v>
      </c>
      <c r="I7">
        <v>8.6999999999999993</v>
      </c>
      <c r="J7">
        <v>140</v>
      </c>
      <c r="K7">
        <v>0</v>
      </c>
      <c r="L7">
        <v>140</v>
      </c>
    </row>
    <row r="8" spans="1:12" x14ac:dyDescent="0.25">
      <c r="A8" t="s">
        <v>237</v>
      </c>
      <c r="B8">
        <v>8.69</v>
      </c>
      <c r="C8">
        <v>6.7</v>
      </c>
      <c r="D8">
        <v>8.6999999999999993</v>
      </c>
      <c r="E8" t="s">
        <v>124</v>
      </c>
      <c r="F8" t="s">
        <v>122</v>
      </c>
      <c r="G8" t="s">
        <v>225</v>
      </c>
      <c r="H8" t="s">
        <v>142</v>
      </c>
      <c r="I8">
        <v>8.6999999999999993</v>
      </c>
      <c r="J8">
        <v>140</v>
      </c>
      <c r="K8">
        <v>0</v>
      </c>
      <c r="L8">
        <v>140</v>
      </c>
    </row>
    <row r="9" spans="1:12" x14ac:dyDescent="0.25">
      <c r="A9" t="s">
        <v>238</v>
      </c>
      <c r="B9">
        <v>8.69</v>
      </c>
      <c r="C9">
        <v>6.9</v>
      </c>
      <c r="D9">
        <v>8.9</v>
      </c>
      <c r="E9" t="s">
        <v>124</v>
      </c>
      <c r="F9" t="s">
        <v>122</v>
      </c>
      <c r="G9" t="s">
        <v>225</v>
      </c>
      <c r="H9" t="s">
        <v>142</v>
      </c>
      <c r="I9">
        <v>8.9</v>
      </c>
      <c r="J9">
        <v>140</v>
      </c>
      <c r="K9">
        <v>0</v>
      </c>
      <c r="L9">
        <v>140</v>
      </c>
    </row>
    <row r="10" spans="1:12" x14ac:dyDescent="0.25">
      <c r="A10" t="s">
        <v>239</v>
      </c>
      <c r="B10">
        <v>8.69</v>
      </c>
      <c r="C10">
        <v>6.5</v>
      </c>
      <c r="D10">
        <v>8.5</v>
      </c>
      <c r="E10" t="s">
        <v>124</v>
      </c>
      <c r="F10" t="s">
        <v>122</v>
      </c>
      <c r="G10" t="s">
        <v>225</v>
      </c>
      <c r="H10" t="s">
        <v>142</v>
      </c>
      <c r="I10">
        <v>8.5</v>
      </c>
      <c r="J10">
        <v>140</v>
      </c>
      <c r="K10">
        <v>0</v>
      </c>
      <c r="L10">
        <v>140</v>
      </c>
    </row>
    <row r="11" spans="1:12" x14ac:dyDescent="0.25">
      <c r="A11" t="s">
        <v>240</v>
      </c>
      <c r="B11">
        <v>8.69</v>
      </c>
      <c r="C11">
        <v>6.3</v>
      </c>
      <c r="D11">
        <v>8.3000000000000007</v>
      </c>
      <c r="E11" t="s">
        <v>124</v>
      </c>
      <c r="F11" t="s">
        <v>122</v>
      </c>
      <c r="G11" t="s">
        <v>225</v>
      </c>
      <c r="H11" t="s">
        <v>142</v>
      </c>
      <c r="I11">
        <v>8.3000000000000007</v>
      </c>
      <c r="J11">
        <v>140</v>
      </c>
      <c r="K11">
        <v>0</v>
      </c>
      <c r="L11">
        <v>140</v>
      </c>
    </row>
  </sheetData>
  <sheetProtection algorithmName="SHA-512" hashValue="5tueRM5QrWId5WcYLSvias0eJozYprde/Dh7snkcN06kPKty8j+0DwMX7nCSyIEpPu1DBbx2ADglq45GFrQ/VA==" saltValue="zQXD1SbMTi5uXsMxqVSE7g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129</v>
      </c>
      <c r="D1" t="s">
        <v>130</v>
      </c>
    </row>
    <row r="4" spans="1:7" x14ac:dyDescent="0.25">
      <c r="A4" t="s">
        <v>14</v>
      </c>
      <c r="B4" t="s">
        <v>131</v>
      </c>
    </row>
    <row r="5" spans="1:7" x14ac:dyDescent="0.25">
      <c r="A5" t="s">
        <v>15</v>
      </c>
      <c r="B5" t="s">
        <v>132</v>
      </c>
    </row>
    <row r="8" spans="1:7" x14ac:dyDescent="0.25">
      <c r="F8" t="s">
        <v>201</v>
      </c>
      <c r="G8" t="s">
        <v>202</v>
      </c>
    </row>
    <row r="9" spans="1:7" x14ac:dyDescent="0.25">
      <c r="E9" t="s">
        <v>203</v>
      </c>
      <c r="F9">
        <v>1007</v>
      </c>
      <c r="G9">
        <v>538</v>
      </c>
    </row>
    <row r="10" spans="1:7" x14ac:dyDescent="0.25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25">
      <c r="A11" s="63" t="s">
        <v>183</v>
      </c>
      <c r="B11" t="s">
        <v>200</v>
      </c>
    </row>
    <row r="12" spans="1:7" x14ac:dyDescent="0.25">
      <c r="A12" s="63" t="s">
        <v>184</v>
      </c>
      <c r="B12" t="s">
        <v>200</v>
      </c>
    </row>
    <row r="13" spans="1:7" x14ac:dyDescent="0.25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25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25">
      <c r="A15" s="63" t="s">
        <v>187</v>
      </c>
      <c r="B15" t="s">
        <v>200</v>
      </c>
    </row>
    <row r="16" spans="1:7" x14ac:dyDescent="0.25">
      <c r="A16" s="63" t="s">
        <v>188</v>
      </c>
      <c r="B16" t="s">
        <v>200</v>
      </c>
    </row>
    <row r="17" spans="1:2" x14ac:dyDescent="0.25">
      <c r="A17" s="63" t="s">
        <v>189</v>
      </c>
      <c r="B17" t="s">
        <v>200</v>
      </c>
    </row>
    <row r="18" spans="1:2" x14ac:dyDescent="0.25">
      <c r="A18" s="63" t="s">
        <v>18</v>
      </c>
      <c r="B18" t="s">
        <v>200</v>
      </c>
    </row>
    <row r="19" spans="1:2" x14ac:dyDescent="0.25">
      <c r="A19" s="63" t="s">
        <v>190</v>
      </c>
      <c r="B19" t="s">
        <v>200</v>
      </c>
    </row>
    <row r="20" spans="1:2" x14ac:dyDescent="0.25">
      <c r="A20" s="63" t="s">
        <v>181</v>
      </c>
      <c r="B20" t="s">
        <v>200</v>
      </c>
    </row>
    <row r="21" spans="1:2" x14ac:dyDescent="0.25">
      <c r="A21" s="63" t="s">
        <v>191</v>
      </c>
      <c r="B21" t="s">
        <v>200</v>
      </c>
    </row>
    <row r="22" spans="1:2" x14ac:dyDescent="0.25">
      <c r="A22" s="63" t="s">
        <v>192</v>
      </c>
      <c r="B22" t="s">
        <v>200</v>
      </c>
    </row>
    <row r="23" spans="1:2" x14ac:dyDescent="0.25">
      <c r="A23" s="63" t="s">
        <v>193</v>
      </c>
      <c r="B23" t="s">
        <v>200</v>
      </c>
    </row>
    <row r="24" spans="1:2" x14ac:dyDescent="0.25">
      <c r="A24" s="63" t="s">
        <v>194</v>
      </c>
      <c r="B24" t="s">
        <v>200</v>
      </c>
    </row>
    <row r="25" spans="1:2" x14ac:dyDescent="0.25">
      <c r="A25" s="63" t="s">
        <v>195</v>
      </c>
      <c r="B25" t="s">
        <v>200</v>
      </c>
    </row>
    <row r="26" spans="1:2" x14ac:dyDescent="0.25">
      <c r="A26" s="63" t="s">
        <v>196</v>
      </c>
      <c r="B26" t="s">
        <v>200</v>
      </c>
    </row>
    <row r="27" spans="1:2" x14ac:dyDescent="0.25">
      <c r="A27" s="63" t="s">
        <v>197</v>
      </c>
      <c r="B27" t="s">
        <v>200</v>
      </c>
    </row>
    <row r="28" spans="1:2" x14ac:dyDescent="0.25">
      <c r="A28" s="63" t="s">
        <v>198</v>
      </c>
      <c r="B28" t="s">
        <v>200</v>
      </c>
    </row>
    <row r="29" spans="1:2" x14ac:dyDescent="0.25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134</v>
      </c>
      <c r="B1" t="s">
        <v>137</v>
      </c>
    </row>
    <row r="2" spans="1:2" x14ac:dyDescent="0.25">
      <c r="A2" t="s">
        <v>135</v>
      </c>
      <c r="B2">
        <v>4.75</v>
      </c>
    </row>
    <row r="3" spans="1:2" x14ac:dyDescent="0.25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Emma Lewis</cp:lastModifiedBy>
  <cp:lastPrinted>2015-03-12T09:59:14Z</cp:lastPrinted>
  <dcterms:created xsi:type="dcterms:W3CDTF">2014-04-24T09:30:48Z</dcterms:created>
  <dcterms:modified xsi:type="dcterms:W3CDTF">2025-08-13T09:08:58Z</dcterms:modified>
</cp:coreProperties>
</file>